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<sst xmlns="http://schemas.openxmlformats.org/spreadsheetml/2006/main" count="832" uniqueCount="69">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</sst>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78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9" t="s">
        <v>5</v>
      </c>
      <c r="B11" s="78">
        <f>12774.2-0.2</f>
        <v>12774</v>
      </c>
      <c r="C11" s="78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9" t="s">
        <v>2</v>
      </c>
      <c r="B12" s="80">
        <f>67.6-265.4</f>
        <v>-197.79999999999998</v>
      </c>
      <c r="C12" s="78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577.0000000000007</v>
      </c>
      <c r="C14" s="78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78">
        <f>29051.9+0.5-20</f>
        <v>29032.4</v>
      </c>
      <c r="C15" s="78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81" t="s">
        <v>38</v>
      </c>
      <c r="B16" s="82">
        <f>9733.4+45</f>
        <v>9778.4</v>
      </c>
      <c r="C16" s="82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9" t="s">
        <v>5</v>
      </c>
      <c r="B17" s="78">
        <f>22985.1+230</f>
        <v>23215.1</v>
      </c>
      <c r="C17" s="78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9" t="s">
        <v>3</v>
      </c>
      <c r="B18" s="78">
        <v>3.5</v>
      </c>
      <c r="C18" s="78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9" t="s">
        <v>1</v>
      </c>
      <c r="B19" s="78">
        <v>656.5</v>
      </c>
      <c r="C19" s="78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9" t="s">
        <v>2</v>
      </c>
      <c r="B20" s="78">
        <f>2177.1-45.3</f>
        <v>2131.7999999999997</v>
      </c>
      <c r="C20" s="78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9" t="s">
        <v>16</v>
      </c>
      <c r="B21" s="78">
        <f>946.5-230</f>
        <v>716.5</v>
      </c>
      <c r="C21" s="78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2309.000000000003</v>
      </c>
      <c r="C23" s="78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78">
        <v>33135.2</v>
      </c>
      <c r="C24" s="78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81" t="s">
        <v>39</v>
      </c>
      <c r="B25" s="82">
        <v>19856.4</v>
      </c>
      <c r="C25" s="82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33135.2</v>
      </c>
      <c r="C32" s="78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78">
        <v>1247.7</v>
      </c>
      <c r="C33" s="78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9" t="s">
        <v>5</v>
      </c>
      <c r="B34" s="78">
        <f>221.2</f>
        <v>221.2</v>
      </c>
      <c r="C34" s="78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9" t="s">
        <v>1</v>
      </c>
      <c r="B35" s="78">
        <v>0</v>
      </c>
      <c r="C35" s="78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9" t="s">
        <v>2</v>
      </c>
      <c r="B36" s="83">
        <v>3.8</v>
      </c>
      <c r="C36" s="78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9" t="s">
        <v>16</v>
      </c>
      <c r="B37" s="78">
        <v>1000</v>
      </c>
      <c r="C37" s="78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22.700000000000045</v>
      </c>
      <c r="C39" s="78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78">
        <v>993.2</v>
      </c>
      <c r="C40" s="78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9" t="s">
        <v>5</v>
      </c>
      <c r="B41" s="78">
        <v>952.1</v>
      </c>
      <c r="C41" s="78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8</v>
      </c>
      <c r="C43" s="78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9" t="s">
        <v>2</v>
      </c>
      <c r="B44" s="78">
        <v>5.4</v>
      </c>
      <c r="C44" s="78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27.700000000000024</v>
      </c>
      <c r="C46" s="78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80">
        <f>804.1+8.7+13.1</f>
        <v>825.9000000000001</v>
      </c>
      <c r="C47" s="78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9" t="s">
        <v>5</v>
      </c>
      <c r="B48" s="78">
        <v>0</v>
      </c>
      <c r="C48" s="78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9" t="s">
        <v>16</v>
      </c>
      <c r="B49" s="78">
        <f>631.4+8.7+13-20</f>
        <v>633.1</v>
      </c>
      <c r="C49" s="78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192.80000000000007</v>
      </c>
      <c r="C51" s="78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78">
        <f>5645.4+165-200+149.8-50+0.1</f>
        <v>5710.3</v>
      </c>
      <c r="C52" s="78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9" t="s">
        <v>2</v>
      </c>
      <c r="B53" s="78">
        <v>748.8</v>
      </c>
      <c r="C53" s="78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3">
        <f>2543.1-58.9</f>
        <v>2484.2</v>
      </c>
      <c r="C54" s="78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9" t="s">
        <v>5</v>
      </c>
      <c r="B55" s="78">
        <v>2001.9</v>
      </c>
      <c r="C55" s="78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f>30-1.4</f>
        <v>28.6</v>
      </c>
      <c r="C57" s="78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453.6999999999997</v>
      </c>
      <c r="C60" s="78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78">
        <v>464.3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78">
        <f>1330.4+18.9</f>
        <v>1349.3000000000002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9" t="s">
        <v>5</v>
      </c>
      <c r="B63" s="78">
        <f>988.1-60.1</f>
        <v>928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51.4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9" t="s">
        <v>2</v>
      </c>
      <c r="B66" s="78">
        <v>13.5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9" t="s">
        <v>23</v>
      </c>
      <c r="B68" s="78">
        <f aca="true" t="shared" si="16" ref="B68:AD68">B62-B63-B66-B67-B65-B64</f>
        <v>313.2000000000002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78">
        <f>3109.6-200+200</f>
        <v>3109.6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f>824.9+34.9+1.1</f>
        <v>860.9</v>
      </c>
      <c r="C71" s="86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f>2663+100.1</f>
        <v>2763.1</v>
      </c>
      <c r="C89" s="78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3" sqref="I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13821.6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32694.000000000004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34199.9</v>
      </c>
      <c r="AG9" s="50">
        <f>AG10+AG15+AG24+AG33+AG47+AG52+AG54+AG61+AG62+AG71+AG72+AG76+AG88+AG81+AG83+AG82+AG69+AG89+AG91+AG90+AG70+AG40+AG92</f>
        <v>243688.89999999997</v>
      </c>
      <c r="AH9" s="49"/>
      <c r="AI9" s="49"/>
    </row>
    <row r="10" spans="1:33" ht="15.75">
      <c r="A10" s="77" t="s">
        <v>4</v>
      </c>
      <c r="B10" s="78">
        <f>13114.9-1218.4</f>
        <v>11896.5</v>
      </c>
      <c r="C10" s="78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780.9</v>
      </c>
      <c r="AG10" s="27">
        <f>B10+C10-AF10</f>
        <v>35578.6</v>
      </c>
    </row>
    <row r="11" spans="1:33" ht="15.75">
      <c r="A11" s="79" t="s">
        <v>5</v>
      </c>
      <c r="B11" s="78">
        <f>12385.1-1218.4</f>
        <v>11166.7</v>
      </c>
      <c r="C11" s="78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628.3000000000001</v>
      </c>
      <c r="AG11" s="27">
        <f>B11+C11-AF11</f>
        <v>32816.2</v>
      </c>
    </row>
    <row r="12" spans="1:33" ht="15.75">
      <c r="A12" s="79" t="s">
        <v>2</v>
      </c>
      <c r="B12" s="80">
        <v>67.6</v>
      </c>
      <c r="C12" s="78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4.6</v>
      </c>
      <c r="AG12" s="27">
        <f>B12+C12-AF12</f>
        <v>244.3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662.1999999999992</v>
      </c>
      <c r="C14" s="78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147.99999999999997</v>
      </c>
      <c r="AG14" s="27">
        <f>AG10-AG11-AG12-AG13</f>
        <v>2518.1000000000013</v>
      </c>
    </row>
    <row r="15" spans="1:33" ht="15" customHeight="1">
      <c r="A15" s="77" t="s">
        <v>6</v>
      </c>
      <c r="B15" s="78">
        <v>24457.5</v>
      </c>
      <c r="C15" s="78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649</v>
      </c>
      <c r="AG15" s="27">
        <f aca="true" t="shared" si="3" ref="AG15:AG31">B15+C15-AF15</f>
        <v>63366</v>
      </c>
    </row>
    <row r="16" spans="1:34" s="70" customFormat="1" ht="15" customHeight="1">
      <c r="A16" s="81" t="s">
        <v>38</v>
      </c>
      <c r="B16" s="82">
        <v>7786.7</v>
      </c>
      <c r="C16" s="82">
        <v>20102.8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27889.5</v>
      </c>
      <c r="AH16" s="75"/>
    </row>
    <row r="17" spans="1:34" ht="15.75">
      <c r="A17" s="79" t="s">
        <v>5</v>
      </c>
      <c r="B17" s="78">
        <v>19615.4</v>
      </c>
      <c r="C17" s="78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131</v>
      </c>
      <c r="AG17" s="27">
        <f t="shared" si="3"/>
        <v>45452.600000000006</v>
      </c>
      <c r="AH17" s="6"/>
    </row>
    <row r="18" spans="1:35" ht="15.75">
      <c r="A18" s="79" t="s">
        <v>3</v>
      </c>
      <c r="B18" s="78">
        <v>1</v>
      </c>
      <c r="C18" s="78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9" t="s">
        <v>1</v>
      </c>
      <c r="B19" s="78">
        <v>1088.4</v>
      </c>
      <c r="C19" s="78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289.4</v>
      </c>
      <c r="AG19" s="27">
        <f t="shared" si="3"/>
        <v>1570.5</v>
      </c>
    </row>
    <row r="20" spans="1:33" ht="15.75">
      <c r="A20" s="79" t="s">
        <v>2</v>
      </c>
      <c r="B20" s="78">
        <v>664.8</v>
      </c>
      <c r="C20" s="78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37.8</v>
      </c>
      <c r="AG20" s="27">
        <f t="shared" si="3"/>
        <v>7655.1</v>
      </c>
    </row>
    <row r="21" spans="1:33" ht="15.75">
      <c r="A21" s="79" t="s">
        <v>16</v>
      </c>
      <c r="B21" s="78">
        <v>735.6</v>
      </c>
      <c r="C21" s="78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1123.2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2352.299999999999</v>
      </c>
      <c r="C23" s="78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189.60000000000002</v>
      </c>
      <c r="AG23" s="27">
        <f t="shared" si="3"/>
        <v>7534.799999999997</v>
      </c>
    </row>
    <row r="24" spans="1:36" ht="15" customHeight="1">
      <c r="A24" s="77" t="s">
        <v>7</v>
      </c>
      <c r="B24" s="78">
        <v>27450.4</v>
      </c>
      <c r="C24" s="78">
        <v>18695.8</v>
      </c>
      <c r="D24" s="22"/>
      <c r="E24" s="22"/>
      <c r="F24" s="22"/>
      <c r="G24" s="22"/>
      <c r="H24" s="22">
        <v>761.1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761.1</v>
      </c>
      <c r="AG24" s="27">
        <f t="shared" si="3"/>
        <v>45385.1</v>
      </c>
      <c r="AJ24" s="6"/>
    </row>
    <row r="25" spans="1:34" s="70" customFormat="1" ht="15" customHeight="1">
      <c r="A25" s="81" t="s">
        <v>39</v>
      </c>
      <c r="B25" s="82">
        <v>19856.5</v>
      </c>
      <c r="C25" s="82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342.7</v>
      </c>
      <c r="AG25" s="71">
        <f t="shared" si="3"/>
        <v>22838.3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27450.4</v>
      </c>
      <c r="C32" s="78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761.1</v>
      </c>
      <c r="AG32" s="27">
        <f>AG24</f>
        <v>45385.1</v>
      </c>
    </row>
    <row r="33" spans="1:33" ht="15" customHeight="1">
      <c r="A33" s="77" t="s">
        <v>8</v>
      </c>
      <c r="B33" s="78">
        <v>1881</v>
      </c>
      <c r="C33" s="78">
        <v>2356.5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76.5</v>
      </c>
      <c r="AG33" s="27">
        <f aca="true" t="shared" si="6" ref="AG33:AG38">B33+C33-AF33</f>
        <v>4161</v>
      </c>
    </row>
    <row r="34" spans="1:33" ht="15.75">
      <c r="A34" s="79" t="s">
        <v>5</v>
      </c>
      <c r="B34" s="78">
        <v>220.3</v>
      </c>
      <c r="C34" s="78">
        <v>42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262.3</v>
      </c>
    </row>
    <row r="35" spans="1:33" ht="15.75">
      <c r="A35" s="79" t="s">
        <v>1</v>
      </c>
      <c r="B35" s="78">
        <v>0</v>
      </c>
      <c r="C35" s="78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74.6</v>
      </c>
      <c r="AG35" s="27">
        <f t="shared" si="6"/>
        <v>78.20000000000002</v>
      </c>
    </row>
    <row r="36" spans="1:33" ht="15.75">
      <c r="A36" s="79" t="s">
        <v>2</v>
      </c>
      <c r="B36" s="83">
        <v>3.9</v>
      </c>
      <c r="C36" s="78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15.200000000000001</v>
      </c>
    </row>
    <row r="37" spans="1:33" ht="15.75">
      <c r="A37" s="79" t="s">
        <v>16</v>
      </c>
      <c r="B37" s="78">
        <v>1582.6</v>
      </c>
      <c r="C37" s="78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74.20000000000005</v>
      </c>
      <c r="C39" s="78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1.9000000000000057</v>
      </c>
      <c r="AG39" s="27">
        <f>AG33-AG34-AG36-AG38-AG35-AG37</f>
        <v>188</v>
      </c>
    </row>
    <row r="40" spans="1:33" ht="15" customHeight="1">
      <c r="A40" s="77" t="s">
        <v>29</v>
      </c>
      <c r="B40" s="78">
        <v>971.5</v>
      </c>
      <c r="C40" s="78">
        <v>209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1180.5</v>
      </c>
    </row>
    <row r="41" spans="1:34" ht="15.75">
      <c r="A41" s="79" t="s">
        <v>5</v>
      </c>
      <c r="B41" s="78">
        <v>937.5</v>
      </c>
      <c r="C41" s="78">
        <v>74.6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1012.1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0</v>
      </c>
      <c r="C43" s="78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9" t="s">
        <v>2</v>
      </c>
      <c r="B44" s="78">
        <v>5</v>
      </c>
      <c r="C44" s="78">
        <v>104.4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109.4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29</v>
      </c>
      <c r="C46" s="78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47.89999999999998</v>
      </c>
    </row>
    <row r="47" spans="1:33" ht="17.25" customHeight="1">
      <c r="A47" s="77" t="s">
        <v>43</v>
      </c>
      <c r="B47" s="80">
        <v>1186.7</v>
      </c>
      <c r="C47" s="78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216.10000000000002</v>
      </c>
      <c r="AG47" s="27">
        <f>B47+C47-AF47</f>
        <v>2894.7000000000003</v>
      </c>
    </row>
    <row r="48" spans="1:33" ht="15.75">
      <c r="A48" s="79" t="s">
        <v>5</v>
      </c>
      <c r="B48" s="78">
        <v>39</v>
      </c>
      <c r="C48" s="78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59.3</v>
      </c>
    </row>
    <row r="49" spans="1:33" ht="15.75">
      <c r="A49" s="79" t="s">
        <v>16</v>
      </c>
      <c r="B49" s="78">
        <v>977.1</v>
      </c>
      <c r="C49" s="78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188.60000000000002</v>
      </c>
      <c r="AG49" s="27">
        <f>B49+C49-AF49</f>
        <v>2331.1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170.60000000000002</v>
      </c>
      <c r="C51" s="78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27.5</v>
      </c>
      <c r="AG51" s="27">
        <f>AG47-AG49-AG48</f>
        <v>504.30000000000035</v>
      </c>
    </row>
    <row r="52" spans="1:33" ht="15" customHeight="1">
      <c r="A52" s="77" t="s">
        <v>0</v>
      </c>
      <c r="B52" s="78">
        <f>6015.3-826.8</f>
        <v>5188.5</v>
      </c>
      <c r="C52" s="78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823.9000000000001</v>
      </c>
      <c r="AG52" s="27">
        <f aca="true" t="shared" si="12" ref="AG52:AG59">B52+C52-AF52</f>
        <v>5660.6</v>
      </c>
    </row>
    <row r="53" spans="1:33" ht="15" customHeight="1">
      <c r="A53" s="79" t="s">
        <v>2</v>
      </c>
      <c r="B53" s="78">
        <f>843.1-100</f>
        <v>743.1</v>
      </c>
      <c r="C53" s="78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481.40000000000003</v>
      </c>
      <c r="AG53" s="27">
        <f t="shared" si="12"/>
        <v>390.59999999999997</v>
      </c>
    </row>
    <row r="54" spans="1:34" ht="15.75">
      <c r="A54" s="77" t="s">
        <v>9</v>
      </c>
      <c r="B54" s="83">
        <v>3562.5</v>
      </c>
      <c r="C54" s="78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102.69999999999999</v>
      </c>
      <c r="AG54" s="22">
        <f t="shared" si="12"/>
        <v>5619.3</v>
      </c>
      <c r="AH54" s="6"/>
    </row>
    <row r="55" spans="1:34" ht="15.75">
      <c r="A55" s="79" t="s">
        <v>5</v>
      </c>
      <c r="B55" s="78">
        <f>2923.8+33.5</f>
        <v>2957.3</v>
      </c>
      <c r="C55" s="78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96.39999999999999</v>
      </c>
      <c r="AG55" s="22">
        <f t="shared" si="12"/>
        <v>4254.900000000001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v>30.7</v>
      </c>
      <c r="C57" s="78">
        <v>92.3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574.4999999999998</v>
      </c>
      <c r="C60" s="78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6.299999999999997</v>
      </c>
      <c r="AG60" s="22">
        <f>AG54-AG55-AG57-AG59-AG56-AG58</f>
        <v>1241.3999999999996</v>
      </c>
    </row>
    <row r="61" spans="1:33" ht="15" customHeight="1">
      <c r="A61" s="77" t="s">
        <v>10</v>
      </c>
      <c r="B61" s="78">
        <v>103.1</v>
      </c>
      <c r="C61" s="78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78">
        <v>977.6</v>
      </c>
      <c r="C62" s="78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</v>
      </c>
      <c r="AG62" s="22">
        <f t="shared" si="15"/>
        <v>1815.1</v>
      </c>
    </row>
    <row r="63" spans="1:34" ht="15.75">
      <c r="A63" s="79" t="s">
        <v>5</v>
      </c>
      <c r="B63" s="78">
        <v>599.8</v>
      </c>
      <c r="C63" s="78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5.8</v>
      </c>
      <c r="AG63" s="22">
        <f t="shared" si="15"/>
        <v>981.9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60.5</v>
      </c>
      <c r="C65" s="78">
        <v>119.3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179.8</v>
      </c>
      <c r="AH65" s="6"/>
    </row>
    <row r="66" spans="1:33" ht="15.75">
      <c r="A66" s="79" t="s">
        <v>2</v>
      </c>
      <c r="B66" s="78">
        <v>12.3</v>
      </c>
      <c r="C66" s="78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1.4</v>
      </c>
      <c r="AG66" s="22">
        <f t="shared" si="15"/>
        <v>90.49999999999999</v>
      </c>
    </row>
    <row r="67" spans="1:33" ht="15.75">
      <c r="A67" s="79" t="s">
        <v>16</v>
      </c>
      <c r="B67" s="78">
        <v>43.2</v>
      </c>
      <c r="C67" s="78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9" t="s">
        <v>23</v>
      </c>
      <c r="B68" s="78">
        <f aca="true" t="shared" si="16" ref="B68:AD68">B62-B63-B66-B67-B65-B64</f>
        <v>261.80000000000007</v>
      </c>
      <c r="C68" s="78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2.8000000000000003</v>
      </c>
      <c r="AG68" s="22">
        <f>AG62-AG63-AG66-AG67-AG65-AG64</f>
        <v>513.1999999999998</v>
      </c>
    </row>
    <row r="69" spans="1:33" ht="31.5">
      <c r="A69" s="77" t="s">
        <v>46</v>
      </c>
      <c r="B69" s="78">
        <v>3233</v>
      </c>
      <c r="C69" s="78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3320.5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v>824.9</v>
      </c>
      <c r="C71" s="86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975.8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150.5</v>
      </c>
      <c r="AG72" s="30">
        <f t="shared" si="17"/>
        <v>4919.3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</v>
      </c>
      <c r="AG74" s="30">
        <f t="shared" si="17"/>
        <v>1058.8999999999999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276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123.1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v>5519</v>
      </c>
      <c r="C89" s="78">
        <v>2131.4</v>
      </c>
      <c r="D89" s="22">
        <v>306.6</v>
      </c>
      <c r="E89" s="22"/>
      <c r="F89" s="22">
        <v>354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660.6</v>
      </c>
      <c r="AG89" s="22">
        <f t="shared" si="17"/>
        <v>6989.799999999999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</f>
        <v>65939.3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29968.6</v>
      </c>
      <c r="AG92" s="22">
        <f t="shared" si="17"/>
        <v>56097.4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34199.9</v>
      </c>
      <c r="AG94" s="58">
        <f>AG10+AG15+AG24+AG33+AG47+AG52+AG54+AG61+AG62+AG69+AG71+AG72+AG76+AG81+AG82+AG83+AG88+AG89+AG90+AG91+AG70+AG40+AG92</f>
        <v>243688.89999999997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861.5</v>
      </c>
      <c r="AG95" s="27">
        <f>B95+C95-AF95</f>
        <v>84962.40000000001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574.6</v>
      </c>
      <c r="AG96" s="27">
        <f>B96+C96-AF96</f>
        <v>9693.3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364</v>
      </c>
      <c r="AG98" s="27">
        <f>B98+C98-AF98</f>
        <v>1839.6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193.8</v>
      </c>
      <c r="AG99" s="27">
        <f>B99+C99-AF99</f>
        <v>7458.3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32206.000000000004</v>
      </c>
      <c r="AG100" s="2">
        <f>AG94-AG95-AG96-AG97-AG98-AG99</f>
        <v>139705.49999999997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2017-08-07T09:14:00Z</cp:lastPrinted>
  <dcterms:created xsi:type="dcterms:W3CDTF">2002-11-05T08:53:00Z</dcterms:created>
  <dcterms:modified xsi:type="dcterms:W3CDTF">2017-08-09T04:57:58Z</dcterms:modified>
  <cp:category/>
  <cp:version/>
  <cp:contentType/>
  <cp:contentStatus/>
</cp:coreProperties>
</file>